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Калькулятор" sheetId="1" r:id="rId1"/>
    <sheet name="итого" sheetId="2" r:id="rId2"/>
    <sheet name="Лист3" sheetId="3" state="hidden" r:id="rId3"/>
  </sheets>
  <definedNames>
    <definedName name="длвривир">Калькулятор!#REF!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6" i="1" s="1"/>
  <c r="C11" i="1"/>
  <c r="C12" i="1" s="1"/>
  <c r="C13" i="1" s="1"/>
  <c r="C17" i="1" l="1"/>
  <c r="C19" i="1" s="1"/>
  <c r="B27" i="1" s="1"/>
  <c r="C14" i="1"/>
  <c r="S16" i="3" s="1"/>
  <c r="C20" i="1" l="1"/>
  <c r="C21" i="1" s="1"/>
  <c r="B1" i="2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B5" authorId="0" shapeId="0">
      <text>
        <r>
          <rPr>
            <sz val="9"/>
            <color indexed="81"/>
            <rFont val="Tahoma"/>
            <family val="2"/>
            <charset val="204"/>
          </rPr>
          <t>Хронометраж - кратно 5 сек. Оптимальна тривалість 15-20 сек</t>
        </r>
      </text>
    </comment>
  </commentList>
</comments>
</file>

<file path=xl/sharedStrings.xml><?xml version="1.0" encoding="utf-8"?>
<sst xmlns="http://schemas.openxmlformats.org/spreadsheetml/2006/main" count="28" uniqueCount="28">
  <si>
    <t>Калькулятор розрахунку рекламної кампанії</t>
  </si>
  <si>
    <t>Бонус</t>
  </si>
  <si>
    <t>Назва ТМ</t>
  </si>
  <si>
    <t>Тривалість ролика:</t>
  </si>
  <si>
    <t>сек.</t>
  </si>
  <si>
    <t>Частота повторів в блоці:</t>
  </si>
  <si>
    <t>Період рекламної кампанії:</t>
  </si>
  <si>
    <t>Тривалість рекламної кампанії:</t>
  </si>
  <si>
    <t>днів</t>
  </si>
  <si>
    <t>Кількість екранів / автомашин:</t>
  </si>
  <si>
    <t>автомашин</t>
  </si>
  <si>
    <t>Кількість виходів на добу</t>
  </si>
  <si>
    <t>Кількість виходів за період</t>
  </si>
  <si>
    <t>Загальна кількість сек. за період</t>
  </si>
  <si>
    <t>Загальна кількість рекламних годин за період</t>
  </si>
  <si>
    <t xml:space="preserve">Ціна 1 сек, грн. </t>
  </si>
  <si>
    <t>Загальна вартість, грн.</t>
  </si>
  <si>
    <t>Знижка</t>
  </si>
  <si>
    <t>Загальна вартість зі знижкою, грн.</t>
  </si>
  <si>
    <t>ПДВ, 20%</t>
  </si>
  <si>
    <t>Разом до сплати:</t>
  </si>
  <si>
    <t>Медіа параметри</t>
  </si>
  <si>
    <t>OTS 1 авто</t>
  </si>
  <si>
    <t>OTS загальний</t>
  </si>
  <si>
    <t>CPT</t>
  </si>
  <si>
    <t>Ответственный менеджер</t>
  </si>
  <si>
    <t>Общий бюджет</t>
  </si>
  <si>
    <t>разів в 5 хвилин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</si>
</sst>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??\ _₽_-;_-@"/>
    <numFmt numFmtId="165" formatCode="_-* #,##0\ [$UAH]_-;\-* #,##0\ [$UAH]_-;_-* &quot;-&quot;??\ [$UAH]_-;_-@"/>
    <numFmt numFmtId="166" formatCode="_-* #,##0.0000\ [$UAH]_-;\-* #,##0.0000\ [$UAH]_-;_-* &quot;-&quot;??\ [$UAH]_-;_-@"/>
    <numFmt numFmtId="167" formatCode="_-* #,##0.00\ [$UAH]_-;\-* #,##0.00\ [$UAH]_-;_-* &quot;-&quot;??\ [$UAH]_-;_-@"/>
    <numFmt numFmtId="168" formatCode="_-* #,##0.00\ [$UAH]_-;\-* #,##0.00\ [$UAH]_-;_-* &quot;-&quot;??\ [$UAH]_-;_-@_-"/>
  </numFmts>
  <fonts count="32">
    <font>
      <sz val="11"/>
      <color rgb="FF000000"/>
      <name val="Calibri"/>
    </font>
    <font>
      <sz val="11"/>
      <color rgb="FFFFFFFF"/>
      <name val="Calibri"/>
    </font>
    <font>
      <sz val="10"/>
      <color rgb="FFFFFFFF"/>
      <name val="Calibri"/>
    </font>
    <font>
      <sz val="12"/>
      <color rgb="FFFFFFFF"/>
      <name val="Arial"/>
    </font>
    <font>
      <b/>
      <sz val="11"/>
      <color rgb="FF000000"/>
      <name val="Calibri"/>
    </font>
    <font>
      <b/>
      <sz val="11"/>
      <color rgb="FF000000"/>
      <name val="Arial"/>
    </font>
    <font>
      <sz val="11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Arial"/>
    </font>
    <font>
      <sz val="10"/>
      <name val="Arial"/>
    </font>
    <font>
      <b/>
      <sz val="14"/>
      <color rgb="FF000000"/>
      <name val="Calibri"/>
    </font>
    <font>
      <b/>
      <sz val="10"/>
      <color rgb="FF222222"/>
      <name val="Arial"/>
    </font>
    <font>
      <b/>
      <sz val="10"/>
      <color rgb="FF000000"/>
      <name val="Calibri"/>
    </font>
    <font>
      <i/>
      <sz val="10"/>
      <name val="Arial"/>
    </font>
    <font>
      <sz val="11"/>
      <color rgb="FF000000"/>
      <name val="Arial"/>
    </font>
    <font>
      <sz val="11"/>
      <color rgb="FFFF0000"/>
      <name val="Arial"/>
    </font>
    <font>
      <sz val="12"/>
      <color rgb="FFFF0000"/>
      <name val="Arial"/>
    </font>
    <font>
      <sz val="10"/>
      <color rgb="FFFF0000"/>
      <name val="Arial"/>
    </font>
    <font>
      <sz val="11"/>
      <color rgb="FFFF0000"/>
      <name val="Calibri"/>
    </font>
    <font>
      <u/>
      <sz val="10"/>
      <color rgb="FF0000FF"/>
      <name val="Arimo"/>
    </font>
    <font>
      <b/>
      <sz val="14"/>
      <color rgb="FF000000"/>
      <name val="Arial"/>
    </font>
    <font>
      <sz val="14"/>
      <color rgb="FF000000"/>
      <name val="Calibri"/>
    </font>
    <font>
      <u/>
      <sz val="10"/>
      <color rgb="FF0000FF"/>
      <name val="Arimo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00B0F0"/>
        <bgColor rgb="FFFF5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rgb="FFFFFF00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2" fontId="1" fillId="0" borderId="0" xfId="0" applyNumberFormat="1" applyFont="1"/>
    <xf numFmtId="0" fontId="1" fillId="0" borderId="0" xfId="0" applyFont="1"/>
    <xf numFmtId="9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9" fontId="1" fillId="0" borderId="0" xfId="0" applyNumberFormat="1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0" applyFont="1"/>
    <xf numFmtId="0" fontId="7" fillId="3" borderId="3" xfId="0" applyFont="1" applyFill="1" applyBorder="1" applyAlignment="1">
      <alignment horizontal="center" vertical="center"/>
    </xf>
    <xf numFmtId="0" fontId="12" fillId="0" borderId="0" xfId="0" applyFont="1"/>
    <xf numFmtId="164" fontId="8" fillId="0" borderId="0" xfId="0" applyNumberFormat="1" applyFont="1"/>
    <xf numFmtId="165" fontId="8" fillId="0" borderId="0" xfId="0" applyNumberFormat="1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/>
    <xf numFmtId="0" fontId="9" fillId="0" borderId="2" xfId="0" applyFont="1" applyBorder="1" applyAlignment="1">
      <alignment horizontal="left"/>
    </xf>
    <xf numFmtId="165" fontId="9" fillId="0" borderId="2" xfId="0" applyNumberFormat="1" applyFont="1" applyBorder="1"/>
    <xf numFmtId="0" fontId="9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vertical="center" wrapText="1" readingOrder="1"/>
    </xf>
    <xf numFmtId="0" fontId="16" fillId="0" borderId="0" xfId="0" applyFont="1"/>
    <xf numFmtId="2" fontId="17" fillId="0" borderId="0" xfId="0" applyNumberFormat="1" applyFont="1" applyAlignment="1">
      <alignment horizontal="center"/>
    </xf>
    <xf numFmtId="2" fontId="0" fillId="0" borderId="0" xfId="0" applyNumberFormat="1" applyFont="1"/>
    <xf numFmtId="2" fontId="15" fillId="0" borderId="0" xfId="0" applyNumberFormat="1" applyFont="1"/>
    <xf numFmtId="9" fontId="18" fillId="0" borderId="0" xfId="0" applyNumberFormat="1" applyFont="1" applyAlignment="1">
      <alignment horizontal="center" wrapText="1"/>
    </xf>
    <xf numFmtId="0" fontId="19" fillId="0" borderId="0" xfId="0" applyFont="1"/>
    <xf numFmtId="2" fontId="20" fillId="0" borderId="0" xfId="0" applyNumberFormat="1" applyFont="1"/>
    <xf numFmtId="2" fontId="21" fillId="0" borderId="0" xfId="0" applyNumberFormat="1" applyFont="1"/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2" fontId="4" fillId="0" borderId="0" xfId="0" applyNumberFormat="1" applyFont="1"/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24" fillId="2" borderId="1" xfId="0" applyFont="1" applyFill="1" applyBorder="1" applyAlignment="1">
      <alignment horizontal="center" wrapText="1" readingOrder="1"/>
    </xf>
    <xf numFmtId="0" fontId="24" fillId="2" borderId="1" xfId="0" applyFont="1" applyFill="1" applyBorder="1" applyAlignment="1">
      <alignment horizontal="center" vertical="center" wrapText="1" readingOrder="1"/>
    </xf>
    <xf numFmtId="9" fontId="24" fillId="2" borderId="1" xfId="0" applyNumberFormat="1" applyFont="1" applyFill="1" applyBorder="1" applyAlignment="1">
      <alignment horizontal="center" vertical="center" wrapText="1" readingOrder="1"/>
    </xf>
    <xf numFmtId="2" fontId="24" fillId="2" borderId="1" xfId="0" applyNumberFormat="1" applyFont="1" applyFill="1" applyBorder="1" applyAlignment="1">
      <alignment horizontal="center"/>
    </xf>
    <xf numFmtId="9" fontId="24" fillId="2" borderId="1" xfId="0" applyNumberFormat="1" applyFont="1" applyFill="1" applyBorder="1" applyAlignment="1">
      <alignment horizontal="center" wrapText="1" readingOrder="1"/>
    </xf>
    <xf numFmtId="0" fontId="24" fillId="2" borderId="1" xfId="0" applyFont="1" applyFill="1" applyBorder="1" applyAlignment="1">
      <alignment horizontal="left" vertical="center" wrapText="1" readingOrder="1"/>
    </xf>
    <xf numFmtId="2" fontId="24" fillId="2" borderId="1" xfId="0" applyNumberFormat="1" applyFont="1" applyFill="1" applyBorder="1"/>
    <xf numFmtId="9" fontId="26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7" fillId="3" borderId="17" xfId="0" applyFont="1" applyFill="1" applyBorder="1" applyAlignment="1">
      <alignment horizontal="center" vertical="center"/>
    </xf>
    <xf numFmtId="0" fontId="30" fillId="0" borderId="14" xfId="0" applyFont="1" applyBorder="1"/>
    <xf numFmtId="168" fontId="30" fillId="0" borderId="14" xfId="0" applyNumberFormat="1" applyFont="1" applyBorder="1"/>
    <xf numFmtId="0" fontId="2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0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9" fontId="29" fillId="0" borderId="36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7" fontId="14" fillId="0" borderId="36" xfId="0" applyNumberFormat="1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5" xfId="0" applyFont="1" applyBorder="1" applyAlignment="1">
      <alignment horizontal="center"/>
    </xf>
    <xf numFmtId="167" fontId="27" fillId="7" borderId="40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0" fillId="0" borderId="34" xfId="0" applyFont="1" applyBorder="1" applyAlignment="1">
      <alignment horizontal="left" vertical="top" wrapText="1"/>
    </xf>
    <xf numFmtId="0" fontId="6" fillId="0" borderId="4" xfId="0" applyFont="1" applyBorder="1"/>
    <xf numFmtId="0" fontId="4" fillId="0" borderId="0" xfId="0" applyFont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6" fillId="6" borderId="19" xfId="0" applyFont="1" applyFill="1" applyBorder="1"/>
    <xf numFmtId="0" fontId="6" fillId="6" borderId="20" xfId="0" applyFont="1" applyFill="1" applyBorder="1"/>
    <xf numFmtId="0" fontId="10" fillId="4" borderId="32" xfId="0" applyFont="1" applyFill="1" applyBorder="1" applyAlignment="1">
      <alignment horizontal="center" vertical="top" wrapText="1"/>
    </xf>
    <xf numFmtId="0" fontId="6" fillId="0" borderId="14" xfId="0" applyFont="1" applyBorder="1"/>
    <xf numFmtId="0" fontId="6" fillId="0" borderId="33" xfId="0" applyFont="1" applyBorder="1"/>
    <xf numFmtId="0" fontId="27" fillId="0" borderId="15" xfId="0" applyFont="1" applyBorder="1" applyAlignment="1">
      <alignment horizontal="center"/>
    </xf>
    <xf numFmtId="0" fontId="6" fillId="0" borderId="24" xfId="0" applyFont="1" applyBorder="1"/>
    <xf numFmtId="0" fontId="10" fillId="0" borderId="30" xfId="0" applyFont="1" applyBorder="1" applyAlignment="1">
      <alignment horizontal="left" vertical="top" wrapText="1"/>
    </xf>
    <xf numFmtId="0" fontId="6" fillId="0" borderId="5" xfId="0" applyFont="1" applyBorder="1"/>
    <xf numFmtId="0" fontId="10" fillId="0" borderId="27" xfId="0" applyFont="1" applyBorder="1" applyAlignment="1">
      <alignment horizontal="left" vertical="top" wrapText="1"/>
    </xf>
    <xf numFmtId="0" fontId="6" fillId="0" borderId="8" xfId="0" applyFont="1" applyBorder="1"/>
    <xf numFmtId="0" fontId="27" fillId="3" borderId="7" xfId="0" applyFont="1" applyFill="1" applyBorder="1" applyAlignment="1">
      <alignment horizontal="center" vertical="center"/>
    </xf>
    <xf numFmtId="0" fontId="6" fillId="0" borderId="29" xfId="0" applyFont="1" applyBorder="1"/>
    <xf numFmtId="0" fontId="28" fillId="0" borderId="16" xfId="0" applyFont="1" applyBorder="1" applyAlignment="1"/>
    <xf numFmtId="0" fontId="0" fillId="0" borderId="22" xfId="0" applyFont="1" applyBorder="1" applyAlignment="1"/>
    <xf numFmtId="0" fontId="24" fillId="2" borderId="9" xfId="0" applyFont="1" applyFill="1" applyBorder="1" applyAlignment="1">
      <alignment horizontal="left" vertical="center" wrapText="1" readingOrder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4" fillId="0" borderId="37" xfId="0" applyFont="1" applyBorder="1" applyAlignment="1">
      <alignment horizontal="left" vertical="top"/>
    </xf>
    <xf numFmtId="0" fontId="6" fillId="0" borderId="6" xfId="0" applyFont="1" applyBorder="1"/>
    <xf numFmtId="0" fontId="27" fillId="7" borderId="38" xfId="0" applyFont="1" applyFill="1" applyBorder="1" applyAlignment="1">
      <alignment horizontal="left"/>
    </xf>
    <xf numFmtId="0" fontId="28" fillId="6" borderId="39" xfId="0" applyFont="1" applyFill="1" applyBorder="1"/>
    <xf numFmtId="0" fontId="14" fillId="0" borderId="2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999"/>
  <sheetViews>
    <sheetView tabSelected="1" workbookViewId="0">
      <selection activeCell="G14" sqref="G14"/>
    </sheetView>
  </sheetViews>
  <sheetFormatPr defaultColWidth="14.375" defaultRowHeight="15" customHeight="1"/>
  <cols>
    <col min="1" max="1" width="35.25" customWidth="1"/>
    <col min="2" max="2" width="18.75" customWidth="1"/>
    <col min="3" max="3" width="19.125" customWidth="1"/>
    <col min="4" max="4" width="2.875" customWidth="1"/>
    <col min="5" max="5" width="11.75" customWidth="1"/>
    <col min="6" max="6" width="16.25" customWidth="1"/>
    <col min="7" max="7" width="15.375" customWidth="1"/>
    <col min="8" max="8" width="8.875" customWidth="1"/>
    <col min="9" max="10" width="12.75" customWidth="1"/>
    <col min="11" max="11" width="17.25" customWidth="1"/>
    <col min="12" max="12" width="18.25" customWidth="1"/>
    <col min="13" max="13" width="17" customWidth="1"/>
    <col min="14" max="18" width="8.875" customWidth="1"/>
  </cols>
  <sheetData>
    <row r="1" spans="1:14" ht="7.5" customHeight="1" thickBot="1">
      <c r="A1" s="82"/>
      <c r="B1" s="79"/>
      <c r="C1" s="79"/>
      <c r="D1" s="5"/>
      <c r="E1" s="5"/>
      <c r="F1" s="5"/>
      <c r="G1" s="5"/>
      <c r="H1" s="5"/>
      <c r="I1" s="5"/>
      <c r="J1" s="5"/>
      <c r="K1" s="5"/>
      <c r="L1" s="5"/>
      <c r="N1" s="6"/>
    </row>
    <row r="2" spans="1:14" ht="34.5" customHeight="1">
      <c r="A2" s="83" t="s">
        <v>0</v>
      </c>
      <c r="B2" s="84"/>
      <c r="C2" s="85"/>
      <c r="D2" s="7"/>
      <c r="G2" s="7"/>
      <c r="H2" s="8"/>
      <c r="I2" s="8"/>
      <c r="J2" s="8"/>
      <c r="K2" s="8"/>
      <c r="L2" s="9"/>
    </row>
    <row r="3" spans="1:14" s="50" customFormat="1" ht="15.75" customHeight="1">
      <c r="A3" s="54" t="s">
        <v>25</v>
      </c>
      <c r="B3" s="97"/>
      <c r="C3" s="98"/>
      <c r="D3" s="7"/>
      <c r="G3" s="7"/>
      <c r="H3" s="8"/>
      <c r="I3" s="8"/>
      <c r="J3" s="8"/>
      <c r="K3" s="8"/>
      <c r="L3" s="9"/>
    </row>
    <row r="4" spans="1:14" ht="15.75" customHeight="1">
      <c r="A4" s="55" t="s">
        <v>2</v>
      </c>
      <c r="B4" s="89"/>
      <c r="C4" s="90"/>
      <c r="D4" s="7"/>
      <c r="G4" s="7"/>
      <c r="H4" s="8"/>
      <c r="I4" s="8"/>
      <c r="J4" s="8"/>
      <c r="K4" s="8"/>
      <c r="L4" s="11"/>
    </row>
    <row r="5" spans="1:14" ht="15.75" customHeight="1">
      <c r="A5" s="56" t="s">
        <v>3</v>
      </c>
      <c r="B5" s="51">
        <v>15</v>
      </c>
      <c r="C5" s="57" t="s">
        <v>4</v>
      </c>
      <c r="D5" s="7"/>
      <c r="H5" s="7"/>
      <c r="I5" s="8"/>
      <c r="J5" s="8"/>
      <c r="K5" s="8"/>
      <c r="L5" s="8"/>
    </row>
    <row r="6" spans="1:14" ht="15.75" customHeight="1">
      <c r="A6" s="58" t="s">
        <v>5</v>
      </c>
      <c r="B6" s="13">
        <v>1</v>
      </c>
      <c r="C6" s="59" t="s">
        <v>27</v>
      </c>
      <c r="D6" s="7"/>
      <c r="G6" s="7"/>
      <c r="H6" s="8"/>
      <c r="I6" s="8"/>
      <c r="J6" s="8"/>
      <c r="K6" s="8"/>
      <c r="L6" s="11"/>
    </row>
    <row r="7" spans="1:14" ht="15.75" customHeight="1">
      <c r="A7" s="58" t="s">
        <v>6</v>
      </c>
      <c r="B7" s="95"/>
      <c r="C7" s="96"/>
      <c r="D7" s="7"/>
      <c r="G7" s="7"/>
      <c r="H7" s="8"/>
      <c r="I7" s="8"/>
      <c r="J7" s="8"/>
      <c r="K7" s="8"/>
      <c r="L7" s="11"/>
    </row>
    <row r="8" spans="1:14" ht="15.75" customHeight="1">
      <c r="A8" s="58" t="s">
        <v>7</v>
      </c>
      <c r="B8" s="12">
        <v>30</v>
      </c>
      <c r="C8" s="60" t="s">
        <v>8</v>
      </c>
      <c r="D8" s="7"/>
      <c r="G8" s="7"/>
      <c r="H8" s="8"/>
      <c r="I8" s="14"/>
      <c r="J8" s="14"/>
      <c r="K8" s="8"/>
      <c r="L8" s="11"/>
    </row>
    <row r="9" spans="1:14" ht="15.75" customHeight="1" thickBot="1">
      <c r="A9" s="61" t="s">
        <v>9</v>
      </c>
      <c r="B9" s="15">
        <v>46</v>
      </c>
      <c r="C9" s="62" t="s">
        <v>10</v>
      </c>
      <c r="D9" s="7"/>
      <c r="G9" s="7"/>
      <c r="H9" s="8"/>
      <c r="I9" s="8"/>
      <c r="J9" s="16"/>
      <c r="K9" s="16"/>
      <c r="L9" s="11"/>
    </row>
    <row r="10" spans="1:14" ht="15.75" customHeight="1" thickBot="1">
      <c r="A10" s="63"/>
      <c r="B10" s="64"/>
      <c r="C10" s="65"/>
      <c r="D10" s="7"/>
      <c r="G10" s="7"/>
      <c r="H10" s="8"/>
      <c r="I10" s="78"/>
      <c r="J10" s="79"/>
      <c r="K10" s="8"/>
      <c r="L10" s="11"/>
    </row>
    <row r="11" spans="1:14" ht="15.75" customHeight="1">
      <c r="A11" s="80" t="s">
        <v>11</v>
      </c>
      <c r="B11" s="81"/>
      <c r="C11" s="66">
        <f>12*B6*16*B9</f>
        <v>8832</v>
      </c>
      <c r="D11" s="7"/>
      <c r="H11" s="8"/>
      <c r="I11" s="8"/>
      <c r="J11" s="17"/>
      <c r="K11" s="8"/>
      <c r="L11" s="11"/>
    </row>
    <row r="12" spans="1:14" ht="15.75" customHeight="1">
      <c r="A12" s="93" t="s">
        <v>12</v>
      </c>
      <c r="B12" s="94"/>
      <c r="C12" s="67">
        <f>C11*B8</f>
        <v>264960</v>
      </c>
      <c r="D12" s="7"/>
      <c r="H12" s="8"/>
      <c r="I12" s="8"/>
      <c r="J12" s="17"/>
      <c r="K12" s="8"/>
      <c r="L12" s="11"/>
    </row>
    <row r="13" spans="1:14" ht="15.75" customHeight="1">
      <c r="A13" s="93" t="s">
        <v>13</v>
      </c>
      <c r="B13" s="94"/>
      <c r="C13" s="67">
        <f>C12*$B$5</f>
        <v>3974400</v>
      </c>
      <c r="D13" s="7"/>
      <c r="H13" s="8"/>
      <c r="I13" s="8"/>
      <c r="J13" s="18"/>
      <c r="K13" s="8"/>
      <c r="L13" s="11"/>
    </row>
    <row r="14" spans="1:14" ht="15.75" customHeight="1">
      <c r="A14" s="93" t="s">
        <v>14</v>
      </c>
      <c r="B14" s="94"/>
      <c r="C14" s="67">
        <f>C13/60/60</f>
        <v>1104</v>
      </c>
      <c r="D14" s="7"/>
      <c r="H14" s="8"/>
      <c r="I14" s="8"/>
      <c r="J14" s="8"/>
      <c r="K14" s="8"/>
      <c r="L14" s="11"/>
    </row>
    <row r="15" spans="1:14" ht="15.75" customHeight="1" thickBot="1">
      <c r="A15" s="91" t="s">
        <v>15</v>
      </c>
      <c r="B15" s="92"/>
      <c r="C15" s="68">
        <v>5.7999999999999996E-3</v>
      </c>
      <c r="D15" s="7"/>
      <c r="H15" s="8"/>
      <c r="I15" s="8"/>
      <c r="J15" s="8"/>
      <c r="K15" s="8"/>
      <c r="L15" s="11"/>
    </row>
    <row r="16" spans="1:14" ht="15.75" customHeight="1" thickBot="1">
      <c r="A16" s="86"/>
      <c r="B16" s="87"/>
      <c r="C16" s="88"/>
      <c r="D16" s="7"/>
      <c r="H16" s="8"/>
      <c r="I16" s="8"/>
      <c r="J16" s="8"/>
      <c r="K16" s="8"/>
      <c r="L16" s="11"/>
    </row>
    <row r="17" spans="1:18" ht="15.75" customHeight="1">
      <c r="A17" s="80" t="s">
        <v>16</v>
      </c>
      <c r="B17" s="81"/>
      <c r="C17" s="69">
        <f>C15*C13</f>
        <v>23051.519999999997</v>
      </c>
      <c r="D17" s="7"/>
      <c r="E17" s="5"/>
      <c r="F17" s="5"/>
      <c r="G17" s="5"/>
      <c r="H17" s="8"/>
      <c r="I17" s="8"/>
      <c r="J17" s="8"/>
      <c r="K17" s="8"/>
      <c r="L17" s="19"/>
      <c r="M17" s="5"/>
      <c r="O17" s="5"/>
      <c r="P17" s="5"/>
      <c r="Q17" s="5"/>
      <c r="R17" s="5"/>
    </row>
    <row r="18" spans="1:18" ht="15.75" customHeight="1">
      <c r="A18" s="108" t="s">
        <v>17</v>
      </c>
      <c r="B18" s="94"/>
      <c r="C18" s="70">
        <v>0</v>
      </c>
      <c r="D18" s="7"/>
      <c r="E18" s="5"/>
      <c r="F18" s="5"/>
      <c r="G18" s="5"/>
      <c r="H18" s="8"/>
      <c r="I18" s="8"/>
      <c r="J18" s="8"/>
      <c r="K18" s="8"/>
      <c r="L18" s="19"/>
      <c r="M18" s="5"/>
      <c r="O18" s="5"/>
      <c r="P18" s="5"/>
      <c r="Q18" s="5"/>
      <c r="R18" s="5"/>
    </row>
    <row r="19" spans="1:18">
      <c r="A19" s="93" t="s">
        <v>18</v>
      </c>
      <c r="B19" s="94"/>
      <c r="C19" s="71">
        <f>C17-(C17*C18)</f>
        <v>23051.519999999997</v>
      </c>
      <c r="D19" s="7"/>
      <c r="E19" s="7"/>
      <c r="H19" s="8"/>
      <c r="I19" s="8"/>
      <c r="J19" s="8"/>
      <c r="K19" s="8"/>
      <c r="L19" s="19"/>
    </row>
    <row r="20" spans="1:18">
      <c r="A20" s="104" t="s">
        <v>19</v>
      </c>
      <c r="B20" s="105"/>
      <c r="C20" s="72">
        <f>C19*20/100</f>
        <v>4610.3039999999992</v>
      </c>
      <c r="D20" s="7"/>
      <c r="E20" s="7"/>
      <c r="H20" s="8"/>
      <c r="I20" s="8"/>
      <c r="J20" s="8"/>
      <c r="K20" s="8"/>
      <c r="L20" s="19"/>
    </row>
    <row r="21" spans="1:18" ht="15.75" thickBot="1">
      <c r="A21" s="106" t="s">
        <v>20</v>
      </c>
      <c r="B21" s="107"/>
      <c r="C21" s="75">
        <f>C19+C20</f>
        <v>27661.823999999997</v>
      </c>
      <c r="D21" s="7"/>
      <c r="E21" s="7"/>
      <c r="H21" s="8"/>
      <c r="I21" s="8"/>
      <c r="J21" s="8"/>
      <c r="K21" s="8"/>
      <c r="L21" s="19"/>
    </row>
    <row r="22" spans="1:18">
      <c r="A22" s="52"/>
      <c r="B22" s="52"/>
      <c r="C22" s="53"/>
      <c r="D22" s="7"/>
      <c r="E22" s="7"/>
      <c r="H22" s="8"/>
      <c r="I22" s="8"/>
      <c r="J22" s="8"/>
      <c r="K22" s="8"/>
      <c r="L22" s="19"/>
    </row>
    <row r="23" spans="1:18">
      <c r="A23" s="7"/>
      <c r="B23" s="7"/>
      <c r="C23" s="7"/>
      <c r="D23" s="7"/>
      <c r="E23" s="7"/>
      <c r="H23" s="8"/>
      <c r="I23" s="8"/>
      <c r="J23" s="8"/>
      <c r="K23" s="8"/>
      <c r="L23" s="19"/>
    </row>
    <row r="24" spans="1:18">
      <c r="A24" s="76" t="s">
        <v>21</v>
      </c>
      <c r="B24" s="77"/>
      <c r="C24" s="7"/>
      <c r="D24" s="7"/>
      <c r="E24" s="7"/>
      <c r="H24" s="8"/>
      <c r="I24" s="8"/>
      <c r="J24" s="8"/>
      <c r="K24" s="8"/>
      <c r="L24" s="19"/>
    </row>
    <row r="25" spans="1:18">
      <c r="A25" s="20" t="s">
        <v>22</v>
      </c>
      <c r="B25" s="21">
        <f>1300*B8</f>
        <v>39000</v>
      </c>
      <c r="C25" s="7"/>
      <c r="D25" s="7"/>
      <c r="E25" s="7"/>
      <c r="H25" s="8"/>
      <c r="I25" s="8"/>
      <c r="J25" s="8"/>
      <c r="K25" s="8"/>
      <c r="L25" s="19"/>
    </row>
    <row r="26" spans="1:18">
      <c r="A26" s="20" t="s">
        <v>23</v>
      </c>
      <c r="B26" s="21">
        <f>B25*B9</f>
        <v>1794000</v>
      </c>
      <c r="C26" s="7"/>
      <c r="D26" s="7"/>
      <c r="E26" s="7"/>
      <c r="H26" s="8"/>
      <c r="I26" s="8"/>
      <c r="J26" s="8"/>
      <c r="K26" s="8"/>
      <c r="L26" s="19"/>
    </row>
    <row r="27" spans="1:18">
      <c r="A27" s="22" t="s">
        <v>24</v>
      </c>
      <c r="B27" s="23">
        <f>C19/B26*1000</f>
        <v>12.849230769230767</v>
      </c>
      <c r="C27" s="7"/>
      <c r="D27" s="7"/>
      <c r="E27" s="7"/>
      <c r="H27" s="8"/>
      <c r="I27" s="8"/>
      <c r="J27" s="8"/>
      <c r="K27" s="8"/>
      <c r="L27" s="19"/>
    </row>
    <row r="28" spans="1:18">
      <c r="C28" s="7"/>
      <c r="D28" s="7"/>
      <c r="E28" s="7"/>
      <c r="F28" s="24"/>
      <c r="G28" s="9"/>
      <c r="H28" s="8"/>
      <c r="I28" s="8"/>
      <c r="J28" s="8"/>
      <c r="K28" s="8"/>
      <c r="L28" s="19"/>
    </row>
    <row r="29" spans="1:18">
      <c r="D29" s="25"/>
      <c r="E29" s="25"/>
      <c r="F29" s="25"/>
      <c r="G29" s="25"/>
      <c r="H29" s="5"/>
      <c r="I29" s="5"/>
      <c r="J29" s="5"/>
      <c r="K29" s="5"/>
      <c r="L29" s="19"/>
    </row>
    <row r="30" spans="1:18">
      <c r="D30" s="25"/>
      <c r="E30" s="25"/>
      <c r="F30" s="25"/>
      <c r="G30" s="25"/>
      <c r="L30" s="19"/>
    </row>
    <row r="31" spans="1:18">
      <c r="D31" s="25"/>
      <c r="E31" s="25"/>
      <c r="F31" s="25"/>
      <c r="G31" s="25"/>
    </row>
    <row r="32" spans="1:18">
      <c r="D32" s="25"/>
      <c r="E32" s="25"/>
      <c r="F32" s="25"/>
      <c r="G32" s="25"/>
    </row>
    <row r="33" spans="1:8">
      <c r="D33" s="25"/>
      <c r="E33" s="25"/>
      <c r="F33" s="25"/>
      <c r="G33" s="25"/>
    </row>
    <row r="34" spans="1:8">
      <c r="D34" s="25"/>
      <c r="E34" s="25"/>
      <c r="F34" s="25"/>
      <c r="G34" s="25"/>
    </row>
    <row r="35" spans="1:8">
      <c r="D35" s="25"/>
      <c r="E35" s="25"/>
      <c r="F35" s="25"/>
      <c r="G35" s="25"/>
    </row>
    <row r="36" spans="1:8">
      <c r="D36" s="25"/>
      <c r="E36" s="25"/>
      <c r="F36" s="25"/>
      <c r="G36" s="25"/>
    </row>
    <row r="37" spans="1:8">
      <c r="D37" s="25"/>
      <c r="E37" s="25"/>
      <c r="F37" s="25"/>
      <c r="G37" s="25"/>
    </row>
    <row r="38" spans="1:8">
      <c r="D38" s="26"/>
      <c r="E38" s="25"/>
      <c r="F38" s="25"/>
      <c r="G38" s="25"/>
    </row>
    <row r="39" spans="1:8">
      <c r="D39" s="26"/>
      <c r="E39" s="25"/>
      <c r="F39" s="25"/>
      <c r="G39" s="25"/>
    </row>
    <row r="40" spans="1:8">
      <c r="D40" s="25"/>
      <c r="E40" s="25"/>
      <c r="F40" s="25"/>
      <c r="G40" s="25"/>
    </row>
    <row r="41" spans="1:8" ht="15.75">
      <c r="D41" s="27"/>
      <c r="E41" s="27"/>
      <c r="F41" s="28"/>
      <c r="G41" s="25"/>
      <c r="H41" s="29"/>
    </row>
    <row r="42" spans="1:8" ht="15.75">
      <c r="A42" s="30"/>
      <c r="B42" s="25"/>
      <c r="C42" s="31"/>
      <c r="D42" s="32"/>
      <c r="E42" s="32"/>
      <c r="F42" s="28"/>
      <c r="H42" s="29"/>
    </row>
    <row r="43" spans="1:8" ht="15.75">
      <c r="A43" s="33"/>
      <c r="B43" s="25"/>
      <c r="C43" s="31"/>
      <c r="D43" s="32"/>
      <c r="E43" s="32"/>
      <c r="F43" s="28"/>
      <c r="H43" s="29"/>
    </row>
    <row r="44" spans="1:8" ht="15.75" customHeight="1">
      <c r="A44" s="30"/>
      <c r="B44" s="25"/>
      <c r="C44" s="31"/>
      <c r="D44" s="32"/>
      <c r="E44" s="32"/>
      <c r="F44" s="32"/>
      <c r="H44" s="29"/>
    </row>
    <row r="45" spans="1:8" ht="15.75" customHeight="1">
      <c r="A45" s="34"/>
      <c r="B45" s="35"/>
      <c r="C45" s="35"/>
      <c r="D45" s="32"/>
      <c r="E45" s="32"/>
      <c r="F45" s="32"/>
      <c r="H45" s="29"/>
    </row>
    <row r="46" spans="1:8" ht="15.75" customHeight="1">
      <c r="A46" s="29"/>
      <c r="B46" s="35"/>
      <c r="C46" s="36"/>
      <c r="D46" s="32"/>
      <c r="E46" s="32"/>
      <c r="F46" s="32"/>
      <c r="H46" s="29"/>
    </row>
    <row r="47" spans="1:8" ht="15.75" customHeight="1">
      <c r="A47" s="29"/>
      <c r="B47" s="35"/>
      <c r="C47" s="36"/>
      <c r="D47" s="32"/>
      <c r="E47" s="32"/>
      <c r="F47" s="32"/>
      <c r="H47" s="29"/>
    </row>
    <row r="48" spans="1:8" ht="15.75" customHeight="1">
      <c r="A48" s="29"/>
      <c r="B48" s="35"/>
      <c r="C48" s="36"/>
      <c r="D48" s="32"/>
      <c r="E48" s="32"/>
      <c r="F48" s="32"/>
      <c r="H48" s="29"/>
    </row>
    <row r="49" spans="1:13" ht="15.75" customHeight="1">
      <c r="A49" s="29"/>
      <c r="B49" s="35"/>
      <c r="C49" s="36"/>
      <c r="D49" s="32"/>
      <c r="E49" s="32"/>
      <c r="F49" s="32"/>
      <c r="H49" s="29"/>
    </row>
    <row r="50" spans="1:13" ht="15.75" customHeight="1">
      <c r="A50" s="29"/>
      <c r="B50" s="35"/>
      <c r="C50" s="36"/>
      <c r="D50" s="32"/>
      <c r="E50" s="32"/>
      <c r="F50" s="32"/>
      <c r="H50" s="29"/>
    </row>
    <row r="51" spans="1:13" ht="15.75" customHeight="1">
      <c r="A51" s="29"/>
      <c r="B51" s="35"/>
      <c r="C51" s="36"/>
      <c r="D51" s="32"/>
      <c r="E51" s="32"/>
      <c r="F51" s="32"/>
      <c r="H51" s="29"/>
    </row>
    <row r="52" spans="1:13" ht="15.75" customHeight="1">
      <c r="A52" s="29"/>
      <c r="B52" s="35"/>
      <c r="C52" s="36"/>
      <c r="D52" s="32"/>
      <c r="E52" s="32"/>
      <c r="F52" s="32"/>
      <c r="H52" s="29"/>
    </row>
    <row r="53" spans="1:13" ht="15.75" customHeight="1">
      <c r="A53" s="29"/>
      <c r="B53" s="35"/>
      <c r="C53" s="36"/>
      <c r="D53" s="32"/>
      <c r="E53" s="34"/>
      <c r="F53" s="32"/>
      <c r="H53" s="29"/>
    </row>
    <row r="54" spans="1:13" ht="15.75" customHeight="1">
      <c r="A54" s="29"/>
      <c r="B54" s="35"/>
      <c r="C54" s="36"/>
      <c r="D54" s="32"/>
      <c r="E54" s="37"/>
      <c r="F54" s="32"/>
    </row>
    <row r="55" spans="1:13" ht="15.75" customHeight="1">
      <c r="A55" s="29"/>
      <c r="B55" s="35"/>
      <c r="C55" s="36"/>
      <c r="D55" s="32"/>
      <c r="F55" s="32"/>
    </row>
    <row r="56" spans="1:13" ht="15.75" customHeight="1">
      <c r="A56" s="29"/>
      <c r="B56" s="35"/>
      <c r="C56" s="36"/>
      <c r="D56" s="32"/>
      <c r="F56" s="32"/>
    </row>
    <row r="57" spans="1:13" ht="15.75" customHeight="1">
      <c r="A57" s="38"/>
      <c r="B57" s="35"/>
      <c r="C57" s="36"/>
      <c r="D57" s="32"/>
      <c r="F57" s="32"/>
    </row>
    <row r="58" spans="1:13" ht="15.75" customHeight="1">
      <c r="C58" s="36"/>
      <c r="D58" s="32"/>
      <c r="E58" s="32"/>
      <c r="F58" s="32"/>
    </row>
    <row r="59" spans="1:13" ht="15.75" customHeight="1">
      <c r="C59" s="35"/>
      <c r="M59" s="5"/>
    </row>
    <row r="60" spans="1:13" ht="15.75" customHeight="1">
      <c r="L60" s="5"/>
      <c r="M60" s="5"/>
    </row>
    <row r="61" spans="1:13" ht="15.75" customHeight="1">
      <c r="L61" s="5"/>
      <c r="M61" s="5"/>
    </row>
    <row r="62" spans="1:13" ht="15.75" customHeight="1">
      <c r="L62" s="5"/>
      <c r="M62" s="5"/>
    </row>
    <row r="63" spans="1:13" ht="15.75" customHeight="1">
      <c r="L63" s="5"/>
      <c r="M63" s="5"/>
    </row>
    <row r="64" spans="1:13" ht="15.75" customHeight="1">
      <c r="L64" s="5"/>
      <c r="M64" s="5"/>
    </row>
    <row r="65" spans="12:13" ht="15.75" customHeight="1">
      <c r="L65" s="5"/>
      <c r="M65" s="5"/>
    </row>
    <row r="66" spans="12:13" ht="15.75" customHeight="1"/>
    <row r="67" spans="12:13" ht="15.75" customHeight="1"/>
    <row r="68" spans="12:13" ht="15.75" customHeight="1"/>
    <row r="69" spans="12:13" ht="15.75" customHeight="1"/>
    <row r="70" spans="12:13" ht="15.75" customHeight="1"/>
    <row r="71" spans="12:13" ht="15.75" customHeight="1"/>
    <row r="72" spans="12:13" ht="15.75" customHeight="1"/>
    <row r="73" spans="12:13" ht="15.75" customHeight="1"/>
    <row r="74" spans="12:13" ht="15.75" customHeight="1"/>
    <row r="75" spans="12:13" ht="15.75" customHeight="1"/>
    <row r="76" spans="12:13" ht="15.75" customHeight="1"/>
    <row r="77" spans="12:13" ht="15.75" customHeight="1"/>
    <row r="78" spans="12:13" ht="15.75" customHeight="1"/>
    <row r="79" spans="12:13" ht="15.75" customHeight="1"/>
    <row r="80" spans="12:13" ht="15.75" customHeight="1"/>
    <row r="81" spans="9:11" ht="15.75" customHeight="1"/>
    <row r="82" spans="9:11" ht="15.75" customHeight="1"/>
    <row r="83" spans="9:11" ht="15.75" customHeight="1"/>
    <row r="84" spans="9:11" ht="15.75" customHeight="1"/>
    <row r="85" spans="9:11" ht="15.75" customHeight="1"/>
    <row r="86" spans="9:11" ht="15.75" customHeight="1"/>
    <row r="87" spans="9:11" ht="15.75" customHeight="1"/>
    <row r="88" spans="9:11" ht="15.75" customHeight="1">
      <c r="I88" s="39"/>
      <c r="J88" s="40"/>
      <c r="K88" s="39"/>
    </row>
    <row r="89" spans="9:11" ht="15.75" customHeight="1">
      <c r="I89" s="41"/>
      <c r="J89" s="39"/>
      <c r="K89" s="39"/>
    </row>
    <row r="90" spans="9:11" ht="15.75" customHeight="1">
      <c r="I90" s="42"/>
      <c r="J90" s="43"/>
      <c r="K90" s="39"/>
    </row>
    <row r="91" spans="9:11" ht="15.75" customHeight="1">
      <c r="I91" s="42"/>
      <c r="J91" s="44"/>
      <c r="K91" s="39"/>
    </row>
    <row r="92" spans="9:11" ht="15.75" customHeight="1">
      <c r="I92" s="42"/>
      <c r="J92" s="44"/>
      <c r="K92" s="39"/>
    </row>
    <row r="93" spans="9:11" ht="15.75" customHeight="1">
      <c r="I93" s="45"/>
      <c r="J93" s="46"/>
      <c r="K93" s="39"/>
    </row>
    <row r="94" spans="9:11" ht="15.75" customHeight="1">
      <c r="I94" s="45"/>
      <c r="J94" s="46"/>
      <c r="K94" s="39"/>
    </row>
    <row r="95" spans="9:11" ht="15.75" customHeight="1">
      <c r="I95" s="45"/>
      <c r="J95" s="46"/>
      <c r="K95" s="39"/>
    </row>
    <row r="96" spans="9:11" ht="15.75" customHeight="1">
      <c r="I96" s="45"/>
      <c r="J96" s="46"/>
      <c r="K96" s="39"/>
    </row>
    <row r="97" spans="9:13" ht="15.75" customHeight="1">
      <c r="I97" s="45"/>
      <c r="J97" s="46"/>
      <c r="K97" s="39"/>
      <c r="L97" s="6"/>
      <c r="M97" s="6"/>
    </row>
    <row r="98" spans="9:13" ht="15.75" customHeight="1">
      <c r="I98" s="45"/>
      <c r="J98" s="46"/>
      <c r="K98" s="39"/>
      <c r="L98" s="6"/>
      <c r="M98" s="6"/>
    </row>
    <row r="99" spans="9:13" ht="15.75" customHeight="1">
      <c r="I99" s="45"/>
      <c r="J99" s="46"/>
      <c r="K99" s="39"/>
      <c r="L99" s="6"/>
      <c r="M99" s="6"/>
    </row>
    <row r="100" spans="9:13" ht="15.75" customHeight="1">
      <c r="I100" s="45"/>
      <c r="J100" s="46"/>
      <c r="K100" s="39"/>
      <c r="L100" s="6"/>
      <c r="M100" s="6"/>
    </row>
    <row r="101" spans="9:13" ht="15.75" customHeight="1">
      <c r="I101" s="39"/>
      <c r="J101" s="47"/>
      <c r="K101" s="47"/>
      <c r="L101" s="6"/>
      <c r="M101" s="6"/>
    </row>
    <row r="102" spans="9:13" ht="15.75" customHeight="1">
      <c r="I102" s="99"/>
      <c r="J102" s="100"/>
      <c r="K102" s="101"/>
      <c r="L102" s="6"/>
      <c r="M102" s="6"/>
    </row>
    <row r="103" spans="9:13" ht="15.75" customHeight="1">
      <c r="I103" s="102"/>
      <c r="J103" s="103"/>
      <c r="K103" s="87"/>
      <c r="L103" s="6"/>
      <c r="M103" s="6"/>
    </row>
    <row r="104" spans="9:13" ht="15.75" customHeight="1">
      <c r="I104" s="39"/>
      <c r="J104" s="39"/>
      <c r="K104" s="39"/>
      <c r="L104" s="6"/>
      <c r="M104" s="6"/>
    </row>
    <row r="105" spans="9:13" ht="15.75" customHeight="1">
      <c r="I105" s="48"/>
      <c r="J105" s="39"/>
      <c r="K105" s="49"/>
      <c r="L105" s="6"/>
    </row>
    <row r="106" spans="9:13" ht="15.75" customHeight="1"/>
    <row r="107" spans="9:13" ht="15.75" customHeight="1"/>
    <row r="108" spans="9:13" ht="15.75" customHeight="1"/>
    <row r="109" spans="9:13" ht="15.75" customHeight="1"/>
    <row r="110" spans="9:13" ht="15.75" customHeight="1"/>
    <row r="111" spans="9:13" ht="15.75" customHeight="1"/>
    <row r="112" spans="9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I102:K103"/>
    <mergeCell ref="A20:B20"/>
    <mergeCell ref="A21:B21"/>
    <mergeCell ref="A12:B12"/>
    <mergeCell ref="A13:B13"/>
    <mergeCell ref="A19:B19"/>
    <mergeCell ref="A18:B18"/>
    <mergeCell ref="I10:J10"/>
    <mergeCell ref="A11:B11"/>
    <mergeCell ref="A1:C1"/>
    <mergeCell ref="A2:C2"/>
    <mergeCell ref="A17:B17"/>
    <mergeCell ref="A16:C16"/>
    <mergeCell ref="B4:C4"/>
    <mergeCell ref="A15:B15"/>
    <mergeCell ref="A14:B14"/>
    <mergeCell ref="B7:C7"/>
    <mergeCell ref="B3:C3"/>
  </mergeCells>
  <printOptions horizontalCentered="1" verticalCentered="1"/>
  <pageMargins left="0.23622047244094491" right="0.23622047244094491" top="0.74803149606299213" bottom="0.74803149606299213" header="0" footer="0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>
      <selection activeCell="F12" sqref="F12"/>
    </sheetView>
  </sheetViews>
  <sheetFormatPr defaultColWidth="14.375" defaultRowHeight="15" customHeight="1"/>
  <cols>
    <col min="1" max="1" width="28.875" customWidth="1"/>
    <col min="2" max="2" width="15.25" customWidth="1"/>
    <col min="3" max="26" width="8.875" customWidth="1"/>
  </cols>
  <sheetData>
    <row r="1" spans="1:2" ht="15" customHeight="1">
      <c r="A1" s="73" t="s">
        <v>26</v>
      </c>
      <c r="B1" s="74" t="e">
        <f>Калькулятор!C22+#REF!+#REF!+#REF!</f>
        <v>#REF!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/>
  <cols>
    <col min="1" max="5" width="8.875" customWidth="1"/>
    <col min="6" max="6" width="11.25" customWidth="1"/>
    <col min="7" max="26" width="8.875" customWidth="1"/>
  </cols>
  <sheetData>
    <row r="1" spans="1:26" ht="15.75">
      <c r="A1" s="1"/>
      <c r="B1" s="2"/>
      <c r="C1" s="3"/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>
        <v>0</v>
      </c>
      <c r="O13" s="2">
        <v>39.99</v>
      </c>
      <c r="P13" s="3">
        <v>0.1</v>
      </c>
      <c r="Q13" s="2"/>
      <c r="R13" s="2"/>
      <c r="S13" s="4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>
        <v>40</v>
      </c>
      <c r="O14" s="2">
        <v>199.99</v>
      </c>
      <c r="P14" s="3">
        <v>0.15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>
        <v>200</v>
      </c>
      <c r="O15" s="2">
        <v>399.99</v>
      </c>
      <c r="P15" s="3">
        <v>0.2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>
        <v>400</v>
      </c>
      <c r="O16" s="2">
        <v>599.99</v>
      </c>
      <c r="P16" s="3">
        <v>0.25</v>
      </c>
      <c r="Q16" s="2"/>
      <c r="R16" s="2" t="s">
        <v>1</v>
      </c>
      <c r="S16" s="10">
        <f>VLOOKUP(Калькулятор!C14,N13:P23,3,TRUE)</f>
        <v>0.35</v>
      </c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>
        <v>600</v>
      </c>
      <c r="O17" s="2">
        <v>999.99</v>
      </c>
      <c r="P17" s="3">
        <v>0.3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>
        <v>1000</v>
      </c>
      <c r="O18" s="2">
        <v>1199.99</v>
      </c>
      <c r="P18" s="3">
        <v>0.35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>
        <v>1200</v>
      </c>
      <c r="O19" s="2">
        <v>1399.99</v>
      </c>
      <c r="P19" s="3">
        <v>0.4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>
        <v>1400</v>
      </c>
      <c r="O20" s="2">
        <v>1599.99</v>
      </c>
      <c r="P20" s="3">
        <v>0.45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>
        <v>1600</v>
      </c>
      <c r="O21" s="2">
        <v>1799.99</v>
      </c>
      <c r="P21" s="3">
        <v>0.5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>
        <v>1800</v>
      </c>
      <c r="O22" s="2">
        <v>1999.99</v>
      </c>
      <c r="P22" s="3">
        <v>0.5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>
        <v>2000</v>
      </c>
      <c r="O23" s="2">
        <v>1000000</v>
      </c>
      <c r="P23" s="3">
        <v>0.5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итого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Marshrut.Tv</dc:creator>
  <cp:lastModifiedBy>Пользователь</cp:lastModifiedBy>
  <dcterms:created xsi:type="dcterms:W3CDTF">2019-10-07T06:40:14Z</dcterms:created>
  <dcterms:modified xsi:type="dcterms:W3CDTF">2020-10-15T10:49:57Z</dcterms:modified>
</cp:coreProperties>
</file>